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251-noh\Desktop\"/>
    </mc:Choice>
  </mc:AlternateContent>
  <bookViews>
    <workbookView xWindow="240" yWindow="375" windowWidth="11790" windowHeight="4590"/>
  </bookViews>
  <sheets>
    <sheet name="предложено к реализации 304к-т" sheetId="21" r:id="rId1"/>
    <sheet name="Лист1" sheetId="4" state="hidden" r:id="rId2"/>
  </sheets>
  <calcPr calcId="162913"/>
</workbook>
</file>

<file path=xl/calcChain.xml><?xml version="1.0" encoding="utf-8"?>
<calcChain xmlns="http://schemas.openxmlformats.org/spreadsheetml/2006/main">
  <c r="A7" i="4" l="1"/>
  <c r="A17" i="4" l="1"/>
  <c r="C15" i="4" l="1"/>
  <c r="B15" i="4"/>
  <c r="A15" i="4"/>
  <c r="C13" i="4"/>
  <c r="B13" i="4"/>
  <c r="A13" i="4"/>
  <c r="C11" i="4"/>
  <c r="B11" i="4"/>
  <c r="B9" i="4"/>
  <c r="C9" i="4"/>
  <c r="C7" i="4"/>
  <c r="B7" i="4"/>
  <c r="C5" i="4"/>
  <c r="B5" i="4"/>
  <c r="A20" i="4"/>
  <c r="C17" i="4" l="1"/>
  <c r="C20" i="4" s="1"/>
  <c r="B17" i="4" l="1"/>
  <c r="B20" i="4" s="1"/>
  <c r="A22" i="4"/>
</calcChain>
</file>

<file path=xl/sharedStrings.xml><?xml version="1.0" encoding="utf-8"?>
<sst xmlns="http://schemas.openxmlformats.org/spreadsheetml/2006/main" count="90" uniqueCount="57">
  <si>
    <t>шт</t>
  </si>
  <si>
    <t>т</t>
  </si>
  <si>
    <t>кг</t>
  </si>
  <si>
    <t>ИТОГО</t>
  </si>
  <si>
    <t>Без НДС</t>
  </si>
  <si>
    <t>с НДС</t>
  </si>
  <si>
    <t>БЫЛО</t>
  </si>
  <si>
    <t>58-33</t>
  </si>
  <si>
    <t>Размер НДС</t>
  </si>
  <si>
    <t>58-38</t>
  </si>
  <si>
    <t>58-35</t>
  </si>
  <si>
    <t>58-37</t>
  </si>
  <si>
    <t>58-41</t>
  </si>
  <si>
    <t>58-42</t>
  </si>
  <si>
    <t>Разница</t>
  </si>
  <si>
    <t>ШАЙБА ГОСТ6958-78 С4.02.СТ3 019</t>
  </si>
  <si>
    <t>ШАЙБА ГОСТ6958-78 С6.02.СТ3.019</t>
  </si>
  <si>
    <t>ШАЙБА ГОСТ11371-78 С4.01.08КП.019</t>
  </si>
  <si>
    <t xml:space="preserve">ШАЙБА ГОСТ11371-78 С.5.01.08КП.019                </t>
  </si>
  <si>
    <t>ШАЙБА ГОСТ11371-78 С6.01.08КП.019</t>
  </si>
  <si>
    <t>ШАЙБА ГОСТ11371-78 С10.01.08КП.019</t>
  </si>
  <si>
    <t>ШАЙБА ГОСТ11371-78 С12.01.08КП.019</t>
  </si>
  <si>
    <t>ШАЙБА ГОСТ11371-78 С3.01.08КП.029</t>
  </si>
  <si>
    <t>ПОКОВКА СТАЛЬНАЯ ГОСТ 4543-2016, ОСТ 3-1686-90 20ХГСА гр.4 КП345, УДАРНАЯ ВЯЗКОСТЬ ПРИ  -50С, KCU 29,4 Дж/см2. РАЗМЕРЫ ЗАГОТОВКИ ф</t>
  </si>
  <si>
    <t>ПОКОВКА СТАЛЬНАЯ ГОСТ 4543-2016, ОСТ 3-1686-90 ст.20ХГСА гр.4 КП345, УДАРНАЯ ВЯЗКОСТЬ  -50С, KCU 29,4 Дж/см2. РАЗМЕР ЗАГОТОВКИ ф30</t>
  </si>
  <si>
    <t>ПОКОВКА ГОСТ4543-71 ГР.4 -КТ70  ОСТ 3-1686-90 38Х2Н2МА, РАЗМЕРЫ ЗАГОТОВКИ (400 ±10)х(350±10)х(170±10)</t>
  </si>
  <si>
    <t>ПОКОВКА СТАЛ.ГР2-КТ70 ОСТ3-1686-90 ГОСТ4543-71 38Х2Н2МА РАЗМ.ЗАГ.(400±10)Х(345±10)Х(170±10)</t>
  </si>
  <si>
    <t>ШВЕЛЛЕР ГОСТ 535-2005 8240-97 СТ.3 16П</t>
  </si>
  <si>
    <t>ШВЕЛЛЕР 535-2005 8240-89 СТ3СП 20У</t>
  </si>
  <si>
    <t>ПОДШИПНИК ГОСТ520-2002 6-1000892</t>
  </si>
  <si>
    <t xml:space="preserve">ШАЙБА  12.04.019                                  </t>
  </si>
  <si>
    <t>ШАЙБА ГОСТ 13463-77 4.01.08КП</t>
  </si>
  <si>
    <t>ШАЙБА ГОСТ11371-78 С10.02.СТ3.019</t>
  </si>
  <si>
    <t>ШАЙБА ГОСТ11371-78 С16.01.08КП019</t>
  </si>
  <si>
    <t>ШАЙБА ГОСТ11371-78 С2.01.08КП.016</t>
  </si>
  <si>
    <t>ШАЙБА ГОСТ13463-77 10.01.08КП</t>
  </si>
  <si>
    <t>ШАЙБА ГОСТ13463-77 12.01.08КП</t>
  </si>
  <si>
    <t>ШАЙБА ГОСТ13463-77 16.01.08КП</t>
  </si>
  <si>
    <t>ШАЙБА ГОСТ13463-77 5.01.08КП</t>
  </si>
  <si>
    <t>ШАЙБА ГОСТ13463-77 6.01.08КП</t>
  </si>
  <si>
    <t>ШАЙБА ГОСТ13463-77 8.01.08КП</t>
  </si>
  <si>
    <t>ШАЙБА ГОСТ13465-77 10.01.08КП</t>
  </si>
  <si>
    <t>ШАЙБА ГОСТ13465-77 8.01.08КП</t>
  </si>
  <si>
    <t>ШАЙБА ГОСТ6958-78 С.12.01.08КП.019</t>
  </si>
  <si>
    <t>ШАЙБА ГОСТ6958-78 С.16.01.08КП.019</t>
  </si>
  <si>
    <t>ШАЙБА ГОСТ6958-78 С16.04.019</t>
  </si>
  <si>
    <t>ШАЙБА ГОСТ6958-78 С5.02.СТ3.019</t>
  </si>
  <si>
    <t>ШАЙБА ГОСТ9649-78 14.04.019</t>
  </si>
  <si>
    <t>ШВЕЛЛЕРЫ ГОСТ535-2005 8240-97 СТ3СП 10У</t>
  </si>
  <si>
    <t>ШУРУП ГОСТ1145-80 3-8Х70.019</t>
  </si>
  <si>
    <t>ШУРУП ГОСТ1145-80 3-8Х80.019</t>
  </si>
  <si>
    <t xml:space="preserve">НАИМЕНОВАНИЕ </t>
  </si>
  <si>
    <t>НОМЕНКЛАТУРНЫЙ НОМЕР</t>
  </si>
  <si>
    <t>ЕД.ИЗМ</t>
  </si>
  <si>
    <t>КОЛ-ВО</t>
  </si>
  <si>
    <t>ПЕРЕЧЕНЬ</t>
  </si>
  <si>
    <t>№ п.п.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</si>
</sst>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₽_-;\-* #,##0.00\ _₽_-;_-* &quot;-&quot;??\ _₽_-;_-@_-"/>
    <numFmt numFmtId="164" formatCode="0.000"/>
  </numFmts>
  <fonts count="2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9">
    <xf numFmtId="0" fontId="0" fillId="0" borderId="0" xfId="0"/>
    <xf numFmtId="0" fontId="0" fillId="0" borderId="1" xfId="0" applyBorder="1"/>
    <xf numFmtId="4" fontId="0" fillId="0" borderId="0" xfId="0" applyNumberFormat="1"/>
    <xf numFmtId="4" fontId="0" fillId="0" borderId="1" xfId="0" applyNumberFormat="1" applyBorder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 vertical="center"/>
    </xf>
    <xf numFmtId="4" fontId="0" fillId="2" borderId="1" xfId="0" applyNumberFormat="1" applyFill="1" applyBorder="1" applyAlignment="1">
      <alignment horizontal="center" vertical="center"/>
    </xf>
    <xf numFmtId="43" fontId="0" fillId="0" borderId="0" xfId="0" applyNumberFormat="1"/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0" fillId="3" borderId="0" xfId="0" applyFill="1" applyAlignment="1">
      <alignment horizontal="center" wrapText="1"/>
    </xf>
    <xf numFmtId="0" fontId="0" fillId="3" borderId="2" xfId="0" applyFill="1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2" xfId="0" applyNumberFormat="1" applyFont="1" applyBorder="1" applyAlignment="1">
      <alignment horizontal="center" wrapText="1"/>
    </xf>
    <xf numFmtId="1" fontId="0" fillId="0" borderId="2" xfId="0" applyNumberFormat="1" applyFont="1" applyBorder="1" applyAlignment="1">
      <alignment horizontal="center" wrapText="1"/>
    </xf>
    <xf numFmtId="164" fontId="0" fillId="0" borderId="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41"/>
  <sheetViews>
    <sheetView tabSelected="1" workbookViewId="0">
      <selection activeCell="F7" sqref="F7"/>
    </sheetView>
  </sheetViews>
  <sheetFormatPr defaultColWidth="45.42578125" defaultRowHeight="15" x14ac:dyDescent="0.25"/>
  <cols>
    <col min="1" max="1" width="9.85546875" style="9" customWidth="1"/>
    <col min="2" max="2" width="45.42578125" style="9"/>
    <col min="3" max="3" width="19.85546875" style="9" customWidth="1"/>
    <col min="4" max="4" width="15.140625" style="9" customWidth="1"/>
    <col min="5" max="5" width="15.85546875" style="9" customWidth="1"/>
    <col min="6" max="16384" width="45.42578125" style="9"/>
  </cols>
  <sheetData>
    <row r="2" spans="1:5" x14ac:dyDescent="0.25">
      <c r="B2" s="16" t="s">
        <v>55</v>
      </c>
      <c r="C2" s="16"/>
      <c r="D2" s="16"/>
      <c r="E2" s="16"/>
    </row>
    <row r="3" spans="1:5" x14ac:dyDescent="0.25">
      <c r="B3" s="17"/>
      <c r="C3" s="17"/>
      <c r="D3" s="17"/>
      <c r="E3" s="17"/>
    </row>
    <row r="4" spans="1:5" x14ac:dyDescent="0.25">
      <c r="A4" s="16"/>
      <c r="B4" s="16"/>
      <c r="C4" s="16"/>
      <c r="D4" s="16"/>
      <c r="E4" s="16"/>
    </row>
    <row r="5" spans="1:5" s="12" customFormat="1" ht="33" customHeight="1" x14ac:dyDescent="0.25">
      <c r="A5" s="10" t="s">
        <v>56</v>
      </c>
      <c r="B5" s="11" t="s">
        <v>51</v>
      </c>
      <c r="C5" s="11" t="s">
        <v>52</v>
      </c>
      <c r="D5" s="11" t="s">
        <v>53</v>
      </c>
      <c r="E5" s="11" t="s">
        <v>54</v>
      </c>
    </row>
    <row r="6" spans="1:5" ht="45" x14ac:dyDescent="0.25">
      <c r="A6" s="8">
        <v>1</v>
      </c>
      <c r="B6" s="13" t="s">
        <v>25</v>
      </c>
      <c r="C6" s="14">
        <v>1149013118</v>
      </c>
      <c r="D6" s="13" t="s">
        <v>0</v>
      </c>
      <c r="E6" s="15">
        <v>1</v>
      </c>
    </row>
    <row r="7" spans="1:5" ht="45" x14ac:dyDescent="0.25">
      <c r="A7" s="8">
        <v>2</v>
      </c>
      <c r="B7" s="13" t="s">
        <v>26</v>
      </c>
      <c r="C7" s="14">
        <v>1149013119</v>
      </c>
      <c r="D7" s="13" t="s">
        <v>0</v>
      </c>
      <c r="E7" s="15">
        <v>1</v>
      </c>
    </row>
    <row r="8" spans="1:5" x14ac:dyDescent="0.25">
      <c r="A8" s="8">
        <v>3</v>
      </c>
      <c r="B8" s="13" t="s">
        <v>29</v>
      </c>
      <c r="C8" s="14">
        <v>5110217142</v>
      </c>
      <c r="D8" s="13" t="s">
        <v>0</v>
      </c>
      <c r="E8" s="15">
        <v>1</v>
      </c>
    </row>
    <row r="9" spans="1:5" ht="15" customHeight="1" x14ac:dyDescent="0.25">
      <c r="A9" s="8">
        <v>4</v>
      </c>
      <c r="B9" s="13" t="s">
        <v>23</v>
      </c>
      <c r="C9" s="14">
        <v>1149012112</v>
      </c>
      <c r="D9" s="13" t="s">
        <v>0</v>
      </c>
      <c r="E9" s="15">
        <v>2</v>
      </c>
    </row>
    <row r="10" spans="1:5" ht="15" customHeight="1" x14ac:dyDescent="0.25">
      <c r="A10" s="8">
        <v>5</v>
      </c>
      <c r="B10" s="13" t="s">
        <v>24</v>
      </c>
      <c r="C10" s="14">
        <v>1149012114</v>
      </c>
      <c r="D10" s="13" t="s">
        <v>0</v>
      </c>
      <c r="E10" s="15">
        <v>2</v>
      </c>
    </row>
    <row r="11" spans="1:5" x14ac:dyDescent="0.25">
      <c r="A11" s="8">
        <v>6</v>
      </c>
      <c r="B11" s="13" t="s">
        <v>30</v>
      </c>
      <c r="C11" s="14">
        <v>1476820712</v>
      </c>
      <c r="D11" s="13" t="s">
        <v>0</v>
      </c>
      <c r="E11" s="15">
        <v>490</v>
      </c>
    </row>
    <row r="12" spans="1:5" x14ac:dyDescent="0.25">
      <c r="A12" s="8">
        <v>7</v>
      </c>
      <c r="B12" s="13" t="s">
        <v>31</v>
      </c>
      <c r="C12" s="14">
        <v>1516020004</v>
      </c>
      <c r="D12" s="13" t="s">
        <v>0</v>
      </c>
      <c r="E12" s="15">
        <v>482</v>
      </c>
    </row>
    <row r="13" spans="1:5" x14ac:dyDescent="0.25">
      <c r="A13" s="8">
        <v>8</v>
      </c>
      <c r="B13" s="13" t="s">
        <v>18</v>
      </c>
      <c r="C13" s="14">
        <v>1476770705</v>
      </c>
      <c r="D13" s="13" t="s">
        <v>0</v>
      </c>
      <c r="E13" s="15">
        <v>414</v>
      </c>
    </row>
    <row r="14" spans="1:5" x14ac:dyDescent="0.25">
      <c r="A14" s="8">
        <v>9</v>
      </c>
      <c r="B14" s="13" t="s">
        <v>20</v>
      </c>
      <c r="C14" s="14">
        <v>1476770710</v>
      </c>
      <c r="D14" s="13" t="s">
        <v>0</v>
      </c>
      <c r="E14" s="15">
        <v>334</v>
      </c>
    </row>
    <row r="15" spans="1:5" x14ac:dyDescent="0.25">
      <c r="A15" s="8">
        <v>10</v>
      </c>
      <c r="B15" s="13" t="s">
        <v>32</v>
      </c>
      <c r="C15" s="14">
        <v>1476240706</v>
      </c>
      <c r="D15" s="13" t="s">
        <v>0</v>
      </c>
      <c r="E15" s="15">
        <v>490</v>
      </c>
    </row>
    <row r="16" spans="1:5" x14ac:dyDescent="0.25">
      <c r="A16" s="8">
        <v>11</v>
      </c>
      <c r="B16" s="13" t="s">
        <v>21</v>
      </c>
      <c r="C16" s="14">
        <v>1476770712</v>
      </c>
      <c r="D16" s="13" t="s">
        <v>0</v>
      </c>
      <c r="E16" s="15">
        <v>434</v>
      </c>
    </row>
    <row r="17" spans="1:5" x14ac:dyDescent="0.25">
      <c r="A17" s="8">
        <v>12</v>
      </c>
      <c r="B17" s="13" t="s">
        <v>33</v>
      </c>
      <c r="C17" s="14">
        <v>1476770716</v>
      </c>
      <c r="D17" s="13" t="s">
        <v>0</v>
      </c>
      <c r="E17" s="15">
        <v>490</v>
      </c>
    </row>
    <row r="18" spans="1:5" x14ac:dyDescent="0.25">
      <c r="A18" s="8">
        <v>13</v>
      </c>
      <c r="B18" s="13" t="s">
        <v>34</v>
      </c>
      <c r="C18" s="14">
        <v>1476800502</v>
      </c>
      <c r="D18" s="13" t="s">
        <v>0</v>
      </c>
      <c r="E18" s="15">
        <v>342</v>
      </c>
    </row>
    <row r="19" spans="1:5" x14ac:dyDescent="0.25">
      <c r="A19" s="8">
        <v>14</v>
      </c>
      <c r="B19" s="13" t="s">
        <v>22</v>
      </c>
      <c r="C19" s="14">
        <v>1476801903</v>
      </c>
      <c r="D19" s="13" t="s">
        <v>0</v>
      </c>
      <c r="E19" s="15">
        <v>158</v>
      </c>
    </row>
    <row r="20" spans="1:5" x14ac:dyDescent="0.25">
      <c r="A20" s="8">
        <v>15</v>
      </c>
      <c r="B20" s="13" t="s">
        <v>17</v>
      </c>
      <c r="C20" s="14">
        <v>1476770704</v>
      </c>
      <c r="D20" s="13" t="s">
        <v>0</v>
      </c>
      <c r="E20" s="15">
        <v>434</v>
      </c>
    </row>
    <row r="21" spans="1:5" x14ac:dyDescent="0.25">
      <c r="A21" s="8">
        <v>16</v>
      </c>
      <c r="B21" s="13" t="s">
        <v>19</v>
      </c>
      <c r="C21" s="14">
        <v>1476770706</v>
      </c>
      <c r="D21" s="13" t="s">
        <v>0</v>
      </c>
      <c r="E21" s="15">
        <v>308</v>
      </c>
    </row>
    <row r="22" spans="1:5" x14ac:dyDescent="0.25">
      <c r="A22" s="8">
        <v>17</v>
      </c>
      <c r="B22" s="13" t="s">
        <v>35</v>
      </c>
      <c r="C22" s="14">
        <v>1516020010</v>
      </c>
      <c r="D22" s="13" t="s">
        <v>0</v>
      </c>
      <c r="E22" s="15">
        <v>1</v>
      </c>
    </row>
    <row r="23" spans="1:5" x14ac:dyDescent="0.25">
      <c r="A23" s="8">
        <v>18</v>
      </c>
      <c r="B23" s="13" t="s">
        <v>36</v>
      </c>
      <c r="C23" s="14">
        <v>1516020012</v>
      </c>
      <c r="D23" s="13" t="s">
        <v>2</v>
      </c>
      <c r="E23" s="15">
        <v>1.47</v>
      </c>
    </row>
    <row r="24" spans="1:5" x14ac:dyDescent="0.25">
      <c r="A24" s="8">
        <v>19</v>
      </c>
      <c r="B24" s="13" t="s">
        <v>37</v>
      </c>
      <c r="C24" s="14">
        <v>1516020016</v>
      </c>
      <c r="D24" s="13" t="s">
        <v>2</v>
      </c>
      <c r="E24" s="15">
        <v>2.3199999999999998</v>
      </c>
    </row>
    <row r="25" spans="1:5" x14ac:dyDescent="0.25">
      <c r="A25" s="8">
        <v>20</v>
      </c>
      <c r="B25" s="13" t="s">
        <v>38</v>
      </c>
      <c r="C25" s="14">
        <v>1516020005</v>
      </c>
      <c r="D25" s="13" t="s">
        <v>0</v>
      </c>
      <c r="E25" s="15">
        <v>426</v>
      </c>
    </row>
    <row r="26" spans="1:5" x14ac:dyDescent="0.25">
      <c r="A26" s="8">
        <v>21</v>
      </c>
      <c r="B26" s="13" t="s">
        <v>39</v>
      </c>
      <c r="C26" s="14">
        <v>1516020006</v>
      </c>
      <c r="D26" s="13" t="s">
        <v>0</v>
      </c>
      <c r="E26" s="15">
        <v>402</v>
      </c>
    </row>
    <row r="27" spans="1:5" x14ac:dyDescent="0.25">
      <c r="A27" s="8">
        <v>22</v>
      </c>
      <c r="B27" s="13" t="s">
        <v>40</v>
      </c>
      <c r="C27" s="14">
        <v>1516020008</v>
      </c>
      <c r="D27" s="13" t="s">
        <v>0</v>
      </c>
      <c r="E27" s="15">
        <v>348</v>
      </c>
    </row>
    <row r="28" spans="1:5" x14ac:dyDescent="0.25">
      <c r="A28" s="8">
        <v>23</v>
      </c>
      <c r="B28" s="13" t="s">
        <v>41</v>
      </c>
      <c r="C28" s="14">
        <v>1516460010</v>
      </c>
      <c r="D28" s="13" t="s">
        <v>2</v>
      </c>
      <c r="E28" s="15">
        <v>0.49</v>
      </c>
    </row>
    <row r="29" spans="1:5" x14ac:dyDescent="0.25">
      <c r="A29" s="8">
        <v>24</v>
      </c>
      <c r="B29" s="13" t="s">
        <v>42</v>
      </c>
      <c r="C29" s="14">
        <v>1516460008</v>
      </c>
      <c r="D29" s="13" t="s">
        <v>2</v>
      </c>
      <c r="E29" s="15">
        <v>0.47199999999999998</v>
      </c>
    </row>
    <row r="30" spans="1:5" x14ac:dyDescent="0.25">
      <c r="A30" s="8">
        <v>25</v>
      </c>
      <c r="B30" s="13" t="s">
        <v>43</v>
      </c>
      <c r="C30" s="14">
        <v>1476390712</v>
      </c>
      <c r="D30" s="13" t="s">
        <v>0</v>
      </c>
      <c r="E30" s="15">
        <v>432</v>
      </c>
    </row>
    <row r="31" spans="1:5" x14ac:dyDescent="0.25">
      <c r="A31" s="8">
        <v>26</v>
      </c>
      <c r="B31" s="13" t="s">
        <v>44</v>
      </c>
      <c r="C31" s="14">
        <v>1476390716</v>
      </c>
      <c r="D31" s="13" t="s">
        <v>0</v>
      </c>
      <c r="E31" s="15">
        <v>346</v>
      </c>
    </row>
    <row r="32" spans="1:5" x14ac:dyDescent="0.25">
      <c r="A32" s="8">
        <v>27</v>
      </c>
      <c r="B32" s="13" t="s">
        <v>45</v>
      </c>
      <c r="C32" s="14">
        <v>1476820716</v>
      </c>
      <c r="D32" s="13" t="s">
        <v>0</v>
      </c>
      <c r="E32" s="15">
        <v>490</v>
      </c>
    </row>
    <row r="33" spans="1:5" x14ac:dyDescent="0.25">
      <c r="A33" s="8">
        <v>28</v>
      </c>
      <c r="B33" s="13" t="s">
        <v>15</v>
      </c>
      <c r="C33" s="14">
        <v>1476650704</v>
      </c>
      <c r="D33" s="13" t="s">
        <v>0</v>
      </c>
      <c r="E33" s="15">
        <v>342</v>
      </c>
    </row>
    <row r="34" spans="1:5" x14ac:dyDescent="0.25">
      <c r="A34" s="8">
        <v>29</v>
      </c>
      <c r="B34" s="13" t="s">
        <v>46</v>
      </c>
      <c r="C34" s="14">
        <v>1476650705</v>
      </c>
      <c r="D34" s="13" t="s">
        <v>0</v>
      </c>
      <c r="E34" s="15">
        <v>466</v>
      </c>
    </row>
    <row r="35" spans="1:5" x14ac:dyDescent="0.25">
      <c r="A35" s="8">
        <v>30</v>
      </c>
      <c r="B35" s="13" t="s">
        <v>16</v>
      </c>
      <c r="C35" s="14">
        <v>1476650706</v>
      </c>
      <c r="D35" s="13" t="s">
        <v>0</v>
      </c>
      <c r="E35" s="15">
        <v>486</v>
      </c>
    </row>
    <row r="36" spans="1:5" x14ac:dyDescent="0.25">
      <c r="A36" s="8">
        <v>31</v>
      </c>
      <c r="B36" s="13" t="s">
        <v>47</v>
      </c>
      <c r="C36" s="14">
        <v>1476710714</v>
      </c>
      <c r="D36" s="13" t="s">
        <v>0</v>
      </c>
      <c r="E36" s="15">
        <v>482</v>
      </c>
    </row>
    <row r="37" spans="1:5" x14ac:dyDescent="0.25">
      <c r="A37" s="8">
        <v>32</v>
      </c>
      <c r="B37" s="13" t="s">
        <v>28</v>
      </c>
      <c r="C37" s="14">
        <v>1112011411</v>
      </c>
      <c r="D37" s="13" t="s">
        <v>1</v>
      </c>
      <c r="E37" s="15">
        <v>0.224</v>
      </c>
    </row>
    <row r="38" spans="1:5" x14ac:dyDescent="0.25">
      <c r="A38" s="8">
        <v>33</v>
      </c>
      <c r="B38" s="13" t="s">
        <v>27</v>
      </c>
      <c r="C38" s="14">
        <v>1112008308</v>
      </c>
      <c r="D38" s="13" t="s">
        <v>1</v>
      </c>
      <c r="E38" s="15">
        <v>4.1000000000000002E-2</v>
      </c>
    </row>
    <row r="39" spans="1:5" x14ac:dyDescent="0.25">
      <c r="A39" s="8">
        <v>34</v>
      </c>
      <c r="B39" s="13" t="s">
        <v>48</v>
      </c>
      <c r="C39" s="14">
        <v>1112011404</v>
      </c>
      <c r="D39" s="13" t="s">
        <v>1</v>
      </c>
      <c r="E39" s="15">
        <v>0.21</v>
      </c>
    </row>
    <row r="40" spans="1:5" x14ac:dyDescent="0.25">
      <c r="A40" s="8">
        <v>35</v>
      </c>
      <c r="B40" s="13" t="s">
        <v>49</v>
      </c>
      <c r="C40" s="14">
        <v>1479333653</v>
      </c>
      <c r="D40" s="13" t="s">
        <v>2</v>
      </c>
      <c r="E40" s="15">
        <v>24</v>
      </c>
    </row>
    <row r="41" spans="1:5" x14ac:dyDescent="0.25">
      <c r="A41" s="8">
        <v>36</v>
      </c>
      <c r="B41" s="13" t="s">
        <v>50</v>
      </c>
      <c r="C41" s="14">
        <v>1479333654</v>
      </c>
      <c r="D41" s="13" t="s">
        <v>2</v>
      </c>
      <c r="E41" s="15">
        <v>25</v>
      </c>
    </row>
  </sheetData>
  <mergeCells count="3">
    <mergeCell ref="B2:E2"/>
    <mergeCell ref="B3:E3"/>
    <mergeCell ref="A4:E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</sheetPr>
  <dimension ref="A1:D28"/>
  <sheetViews>
    <sheetView workbookViewId="0">
      <selection activeCell="A24" sqref="A24"/>
    </sheetView>
  </sheetViews>
  <sheetFormatPr defaultRowHeight="15" x14ac:dyDescent="0.25"/>
  <cols>
    <col min="1" max="1" width="42.7109375" customWidth="1"/>
    <col min="2" max="2" width="35.5703125" customWidth="1"/>
    <col min="3" max="3" width="22.7109375" customWidth="1"/>
  </cols>
  <sheetData>
    <row r="1" spans="1:3" x14ac:dyDescent="0.25">
      <c r="A1" s="18" t="s">
        <v>6</v>
      </c>
      <c r="B1" s="18"/>
      <c r="C1" s="5" t="s">
        <v>8</v>
      </c>
    </row>
    <row r="2" spans="1:3" x14ac:dyDescent="0.25">
      <c r="A2" s="1" t="s">
        <v>4</v>
      </c>
      <c r="B2" s="1" t="s">
        <v>5</v>
      </c>
      <c r="C2" s="1"/>
    </row>
    <row r="3" spans="1:3" s="4" customFormat="1" x14ac:dyDescent="0.25">
      <c r="A3" s="3">
        <v>960538796.32267392</v>
      </c>
      <c r="B3" s="3">
        <v>1152646555.587209</v>
      </c>
      <c r="C3" s="3">
        <v>192107759.2645348</v>
      </c>
    </row>
    <row r="4" spans="1:3" x14ac:dyDescent="0.25">
      <c r="A4" s="18" t="s">
        <v>7</v>
      </c>
      <c r="B4" s="18"/>
      <c r="C4" s="1"/>
    </row>
    <row r="5" spans="1:3" s="4" customFormat="1" x14ac:dyDescent="0.25">
      <c r="A5" s="3">
        <v>12471670.210000001</v>
      </c>
      <c r="B5" s="3">
        <f>A5*1.2</f>
        <v>14966004.252</v>
      </c>
      <c r="C5" s="3">
        <f>A5*20%</f>
        <v>2494334.0420000004</v>
      </c>
    </row>
    <row r="6" spans="1:3" x14ac:dyDescent="0.25">
      <c r="A6" s="18" t="s">
        <v>9</v>
      </c>
      <c r="B6" s="18"/>
      <c r="C6" s="1"/>
    </row>
    <row r="7" spans="1:3" s="4" customFormat="1" x14ac:dyDescent="0.25">
      <c r="A7" s="3">
        <f>4440032.28+774995.69+1455969.55+28648244.24+1391208.99+8056453.41+21009386.7+72287.47</f>
        <v>65848578.329999998</v>
      </c>
      <c r="B7" s="3">
        <f>A7*1.2</f>
        <v>79018293.995999992</v>
      </c>
      <c r="C7" s="3">
        <f>A7*20%</f>
        <v>13169715.666000001</v>
      </c>
    </row>
    <row r="8" spans="1:3" x14ac:dyDescent="0.25">
      <c r="A8" s="18" t="s">
        <v>10</v>
      </c>
      <c r="B8" s="18"/>
      <c r="C8" s="1"/>
    </row>
    <row r="9" spans="1:3" s="4" customFormat="1" x14ac:dyDescent="0.25">
      <c r="A9" s="3">
        <v>43594.28</v>
      </c>
      <c r="B9" s="3">
        <f>A9*1.2</f>
        <v>52313.135999999999</v>
      </c>
      <c r="C9" s="3">
        <f>A9*20%</f>
        <v>8718.8559999999998</v>
      </c>
    </row>
    <row r="10" spans="1:3" x14ac:dyDescent="0.25">
      <c r="A10" s="18" t="s">
        <v>11</v>
      </c>
      <c r="B10" s="18"/>
      <c r="C10" s="1"/>
    </row>
    <row r="11" spans="1:3" s="4" customFormat="1" x14ac:dyDescent="0.25">
      <c r="A11" s="3">
        <v>2145.8200000000002</v>
      </c>
      <c r="B11" s="3">
        <f>A11*1.2</f>
        <v>2574.9839999999999</v>
      </c>
      <c r="C11" s="3">
        <f>A11*20%</f>
        <v>429.16400000000004</v>
      </c>
    </row>
    <row r="12" spans="1:3" x14ac:dyDescent="0.25">
      <c r="A12" s="18" t="s">
        <v>12</v>
      </c>
      <c r="B12" s="18"/>
      <c r="C12" s="1"/>
    </row>
    <row r="13" spans="1:3" s="4" customFormat="1" x14ac:dyDescent="0.25">
      <c r="A13" s="3">
        <f>15224744.24+11928.14</f>
        <v>15236672.380000001</v>
      </c>
      <c r="B13" s="3">
        <f>A13*1.2</f>
        <v>18284006.855999999</v>
      </c>
      <c r="C13" s="3">
        <f>A13*20%</f>
        <v>3047334.4760000003</v>
      </c>
    </row>
    <row r="14" spans="1:3" x14ac:dyDescent="0.25">
      <c r="A14" s="18" t="s">
        <v>13</v>
      </c>
      <c r="B14" s="18"/>
      <c r="C14" s="1"/>
    </row>
    <row r="15" spans="1:3" s="4" customFormat="1" x14ac:dyDescent="0.25">
      <c r="A15" s="3">
        <f>111578033.83+5033330.83+7943.91</f>
        <v>116619308.56999999</v>
      </c>
      <c r="B15" s="3">
        <f>A15*1.2</f>
        <v>139943170.28399998</v>
      </c>
      <c r="C15" s="3">
        <f>A15*20%</f>
        <v>23323861.714000002</v>
      </c>
    </row>
    <row r="16" spans="1:3" x14ac:dyDescent="0.25">
      <c r="A16" s="18" t="s">
        <v>3</v>
      </c>
      <c r="B16" s="18"/>
      <c r="C16" s="1"/>
    </row>
    <row r="17" spans="1:4" s="4" customFormat="1" x14ac:dyDescent="0.25">
      <c r="A17" s="6">
        <f>A15+A13+A11+A9+A7+A5+A3</f>
        <v>1170760765.912674</v>
      </c>
      <c r="B17" s="6">
        <f>B15+B13+B11+B9+B7+B5+B3</f>
        <v>1404912919.0952089</v>
      </c>
      <c r="C17" s="6">
        <f>C15+C13+C11+C9+C7+C5+C3</f>
        <v>234152153.18253481</v>
      </c>
    </row>
    <row r="20" spans="1:4" x14ac:dyDescent="0.25">
      <c r="A20" s="2">
        <f>A17-A3</f>
        <v>210221969.59000003</v>
      </c>
      <c r="B20" s="2">
        <f t="shared" ref="B20:C20" si="0">B17-B3</f>
        <v>252266363.5079999</v>
      </c>
      <c r="C20" s="2">
        <f t="shared" si="0"/>
        <v>42044393.918000013</v>
      </c>
      <c r="D20" t="s">
        <v>14</v>
      </c>
    </row>
    <row r="22" spans="1:4" x14ac:dyDescent="0.25">
      <c r="A22" s="7" t="e">
        <f>#REF!+#REF!+#REF!</f>
        <v>#REF!</v>
      </c>
    </row>
    <row r="24" spans="1:4" x14ac:dyDescent="0.25">
      <c r="A24" s="7">
        <v>4625.0996010303397</v>
      </c>
    </row>
    <row r="25" spans="1:4" x14ac:dyDescent="0.25">
      <c r="A25" s="7"/>
    </row>
    <row r="28" spans="1:4" x14ac:dyDescent="0.25">
      <c r="A28" s="2"/>
    </row>
  </sheetData>
  <mergeCells count="8">
    <mergeCell ref="A12:B12"/>
    <mergeCell ref="A14:B14"/>
    <mergeCell ref="A16:B16"/>
    <mergeCell ref="A1:B1"/>
    <mergeCell ref="A4:B4"/>
    <mergeCell ref="A6:B6"/>
    <mergeCell ref="A8:B8"/>
    <mergeCell ref="A10:B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предложено к реализации 304к-т</vt:lpstr>
      <vt:lpstr>Лист1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a_romanov</dc:creator>
  <cp:lastModifiedBy>Администратор</cp:lastModifiedBy>
  <cp:lastPrinted>2025-10-20T10:59:46Z</cp:lastPrinted>
  <dcterms:created xsi:type="dcterms:W3CDTF">2018-12-11T04:37:58Z</dcterms:created>
  <dcterms:modified xsi:type="dcterms:W3CDTF">2026-04-24T06:15:41Z</dcterms:modified>
</cp:coreProperties>
</file>